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5600" windowHeight="8010"/>
  </bookViews>
  <sheets>
    <sheet name="วิไลลักษณ์ พรมเสน" sheetId="4" r:id="rId1"/>
    <sheet name="คำนวณ" sheetId="6" r:id="rId2"/>
  </sheets>
  <calcPr calcId="144525"/>
  <fileRecoveryPr autoRecover="0"/>
</workbook>
</file>

<file path=xl/calcChain.xml><?xml version="1.0" encoding="utf-8"?>
<calcChain xmlns="http://schemas.openxmlformats.org/spreadsheetml/2006/main">
  <c r="H28" i="6"/>
  <c r="H25" i="4"/>
  <c r="I30"/>
  <c r="I29"/>
  <c r="I25"/>
  <c r="H9"/>
  <c r="I19"/>
  <c r="I16"/>
  <c r="I14"/>
  <c r="I13"/>
  <c r="I12"/>
  <c r="I11"/>
  <c r="I10"/>
  <c r="I8"/>
  <c r="I7"/>
  <c r="L43" l="1"/>
  <c r="J36"/>
  <c r="I36"/>
  <c r="H36"/>
  <c r="K25"/>
  <c r="K36" s="1"/>
  <c r="J20"/>
  <c r="I20"/>
  <c r="H20"/>
  <c r="D13"/>
  <c r="F13" s="1"/>
  <c r="C13"/>
  <c r="B13"/>
  <c r="A7"/>
  <c r="D7" s="1"/>
  <c r="F7" s="1"/>
  <c r="H40" l="1"/>
  <c r="J40"/>
  <c r="J44" s="1"/>
  <c r="I40"/>
  <c r="I44" s="1"/>
  <c r="I21"/>
  <c r="H22" s="1"/>
  <c r="K40"/>
  <c r="K44" s="1"/>
  <c r="I37"/>
  <c r="B7"/>
  <c r="C7"/>
  <c r="K41" l="1"/>
  <c r="H42" s="1"/>
  <c r="H44" s="1"/>
  <c r="L44" s="1"/>
  <c r="L45" s="1"/>
</calcChain>
</file>

<file path=xl/sharedStrings.xml><?xml version="1.0" encoding="utf-8"?>
<sst xmlns="http://schemas.openxmlformats.org/spreadsheetml/2006/main" count="36" uniqueCount="29">
  <si>
    <t>ดอกเบี้ย</t>
  </si>
  <si>
    <t>งวดที่ 2 30%</t>
  </si>
  <si>
    <t>งวดที่ 1 60%</t>
  </si>
  <si>
    <t>งวดที่ 3 10%</t>
  </si>
  <si>
    <t>ค่าตอบแทน</t>
  </si>
  <si>
    <t>ค่าใช้สอย</t>
  </si>
  <si>
    <t xml:space="preserve">ค่าวัสดุ </t>
  </si>
  <si>
    <t>ToTal</t>
  </si>
  <si>
    <t>งวดที่ 1</t>
  </si>
  <si>
    <t>งวดที่ 2</t>
  </si>
  <si>
    <t>รวม ง.1</t>
  </si>
  <si>
    <t>รวม ง.2</t>
  </si>
  <si>
    <t xml:space="preserve">ค่าใช้สอย </t>
  </si>
  <si>
    <t>รวม</t>
  </si>
  <si>
    <t xml:space="preserve">รวม </t>
  </si>
  <si>
    <t>รวม ง.1+2</t>
  </si>
  <si>
    <t>คงเหลือ ง.1</t>
  </si>
  <si>
    <t xml:space="preserve"> </t>
  </si>
  <si>
    <t>เหลือจ่าย ง.3</t>
  </si>
  <si>
    <t>สาธารณูปโภค</t>
  </si>
  <si>
    <t>Total</t>
  </si>
  <si>
    <t>ทุนวิจัย</t>
  </si>
  <si>
    <t>งวดที่ 3</t>
  </si>
  <si>
    <t>ทุนรับ 100%</t>
  </si>
  <si>
    <t>สอบทาน</t>
  </si>
  <si>
    <t>(ต้องเป็นศูนย์เสมอ)</t>
  </si>
  <si>
    <t>กรณี ของ ผศ.วิไลลักษณ์ คือ รายละเอียด/งบประมาณ</t>
  </si>
  <si>
    <t>ไม่ถูกต้อง</t>
  </si>
  <si>
    <t>**ถ้าถูกต้อง ยอดต้องเป็น 10%ของทุนที่ได้รับ (สูตร)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</si>
</sst>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Font="1"/>
    <xf numFmtId="164" fontId="2" fillId="0" borderId="0" xfId="1" applyFont="1" applyAlignment="1">
      <alignment horizontal="center"/>
    </xf>
    <xf numFmtId="164" fontId="2" fillId="0" borderId="0" xfId="1" applyFont="1"/>
    <xf numFmtId="0" fontId="2" fillId="0" borderId="0" xfId="0" applyFont="1"/>
    <xf numFmtId="164" fontId="2" fillId="4" borderId="0" xfId="1" applyFont="1" applyFill="1"/>
    <xf numFmtId="164" fontId="2" fillId="2" borderId="0" xfId="1" applyFont="1" applyFill="1" applyAlignment="1">
      <alignment horizontal="center"/>
    </xf>
    <xf numFmtId="164" fontId="2" fillId="3" borderId="0" xfId="1" applyFont="1" applyFill="1" applyAlignment="1">
      <alignment horizontal="center"/>
    </xf>
    <xf numFmtId="164" fontId="2" fillId="4" borderId="0" xfId="1" applyFont="1" applyFill="1" applyAlignment="1">
      <alignment horizontal="center"/>
    </xf>
    <xf numFmtId="164" fontId="2" fillId="3" borderId="0" xfId="1" applyFont="1" applyFill="1"/>
    <xf numFmtId="164" fontId="2" fillId="2" borderId="0" xfId="1" applyFont="1" applyFill="1"/>
    <xf numFmtId="164" fontId="2" fillId="0" borderId="0" xfId="1" applyFont="1" applyFill="1"/>
    <xf numFmtId="164" fontId="2" fillId="0" borderId="0" xfId="0" applyNumberFormat="1" applyFont="1"/>
    <xf numFmtId="164" fontId="2" fillId="5" borderId="0" xfId="1" applyFont="1" applyFill="1" applyAlignment="1">
      <alignment horizontal="center"/>
    </xf>
    <xf numFmtId="43" fontId="3" fillId="0" borderId="0" xfId="0" applyNumberFormat="1" applyFont="1"/>
    <xf numFmtId="164" fontId="4" fillId="0" borderId="0" xfId="1" applyFont="1" applyFill="1"/>
    <xf numFmtId="43" fontId="2" fillId="0" borderId="0" xfId="0" applyNumberFormat="1" applyFont="1"/>
    <xf numFmtId="164" fontId="5" fillId="0" borderId="0" xfId="1" applyFont="1"/>
    <xf numFmtId="164" fontId="5" fillId="5" borderId="0" xfId="1" applyFont="1" applyFill="1"/>
    <xf numFmtId="164" fontId="2" fillId="7" borderId="0" xfId="1" applyFont="1" applyFill="1" applyAlignment="1">
      <alignment horizontal="center"/>
    </xf>
    <xf numFmtId="164" fontId="2" fillId="7" borderId="0" xfId="1" applyFont="1" applyFill="1"/>
    <xf numFmtId="164" fontId="5" fillId="0" borderId="0" xfId="1" applyFont="1" applyFill="1"/>
    <xf numFmtId="164" fontId="3" fillId="0" borderId="0" xfId="1" applyFont="1" applyFill="1"/>
    <xf numFmtId="164" fontId="2" fillId="5" borderId="0" xfId="1" applyFont="1" applyFill="1"/>
    <xf numFmtId="164" fontId="2" fillId="0" borderId="0" xfId="1" applyFont="1" applyFill="1" applyAlignment="1">
      <alignment horizontal="center"/>
    </xf>
    <xf numFmtId="164" fontId="2" fillId="6" borderId="0" xfId="0" applyNumberFormat="1" applyFont="1" applyFill="1"/>
    <xf numFmtId="164" fontId="2" fillId="2" borderId="0" xfId="0" applyNumberFormat="1" applyFont="1" applyFill="1"/>
    <xf numFmtId="164" fontId="4" fillId="0" borderId="0" xfId="1" applyFont="1" applyAlignment="1">
      <alignment horizontal="center"/>
    </xf>
    <xf numFmtId="164" fontId="4" fillId="5" borderId="0" xfId="0" applyNumberFormat="1" applyFont="1" applyFill="1"/>
    <xf numFmtId="164" fontId="4" fillId="0" borderId="0" xfId="1" applyFo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5"/>
  <sheetViews>
    <sheetView tabSelected="1" zoomScale="110" zoomScaleNormal="110" workbookViewId="0">
      <selection activeCell="A19" sqref="A19"/>
    </sheetView>
  </sheetViews>
  <sheetFormatPr defaultColWidth="9" defaultRowHeight="15"/>
  <cols>
    <col min="1" max="1" width="16.28515625" style="3" customWidth="1"/>
    <col min="2" max="2" width="17.140625" style="3" customWidth="1"/>
    <col min="3" max="3" width="15.7109375" style="3" customWidth="1"/>
    <col min="4" max="4" width="16.5703125" style="3" customWidth="1"/>
    <col min="5" max="5" width="12.5703125" style="3" customWidth="1"/>
    <col min="6" max="6" width="16.28515625" style="3" customWidth="1"/>
    <col min="7" max="7" width="12.5703125" style="3" customWidth="1"/>
    <col min="8" max="8" width="14.5703125" style="3" customWidth="1"/>
    <col min="9" max="9" width="15.140625" style="3" customWidth="1"/>
    <col min="10" max="10" width="15.5703125" style="3" customWidth="1"/>
    <col min="11" max="11" width="12.5703125" style="3" customWidth="1"/>
    <col min="12" max="12" width="13.42578125" style="4" customWidth="1"/>
    <col min="13" max="13" width="12.28515625" style="4" customWidth="1"/>
    <col min="14" max="16384" width="9" style="4"/>
  </cols>
  <sheetData>
    <row r="3" spans="1:10">
      <c r="A3" s="2" t="s">
        <v>23</v>
      </c>
      <c r="B3" s="2" t="s">
        <v>2</v>
      </c>
      <c r="C3" s="2" t="s">
        <v>1</v>
      </c>
      <c r="D3" s="2" t="s">
        <v>3</v>
      </c>
    </row>
    <row r="4" spans="1:10">
      <c r="A4" s="3">
        <v>1</v>
      </c>
      <c r="B4" s="3">
        <v>0.6</v>
      </c>
      <c r="C4" s="3">
        <v>0.3</v>
      </c>
      <c r="D4" s="3">
        <v>0.1</v>
      </c>
      <c r="E4" s="2" t="s">
        <v>0</v>
      </c>
      <c r="F4" s="2" t="s">
        <v>18</v>
      </c>
    </row>
    <row r="6" spans="1:10">
      <c r="G6" s="5" t="s">
        <v>8</v>
      </c>
      <c r="H6" s="6" t="s">
        <v>4</v>
      </c>
      <c r="I6" s="7" t="s">
        <v>5</v>
      </c>
      <c r="J6" s="8" t="s">
        <v>6</v>
      </c>
    </row>
    <row r="7" spans="1:10">
      <c r="A7" s="9">
        <f>A13</f>
        <v>942200</v>
      </c>
      <c r="B7" s="3">
        <f t="shared" ref="B7:B13" si="0">A7*60%</f>
        <v>565320</v>
      </c>
      <c r="C7" s="3">
        <f>A7*20%</f>
        <v>188440</v>
      </c>
      <c r="D7" s="3">
        <f t="shared" ref="D7:D13" si="1">A7*10%</f>
        <v>94220</v>
      </c>
      <c r="E7" s="9">
        <v>0</v>
      </c>
      <c r="F7" s="3">
        <f t="shared" ref="F7:F13" si="2">D7-E7</f>
        <v>94220</v>
      </c>
      <c r="H7" s="3">
        <v>2000</v>
      </c>
      <c r="I7" s="3">
        <f>5*6*150</f>
        <v>4500</v>
      </c>
      <c r="J7" s="3">
        <v>30870</v>
      </c>
    </row>
    <row r="8" spans="1:10">
      <c r="H8" s="3">
        <v>2000</v>
      </c>
      <c r="I8" s="3">
        <f>150*130</f>
        <v>19500</v>
      </c>
    </row>
    <row r="9" spans="1:10">
      <c r="H9" s="3">
        <f>6*15000</f>
        <v>90000</v>
      </c>
      <c r="I9" s="3">
        <v>3500</v>
      </c>
    </row>
    <row r="10" spans="1:10">
      <c r="I10" s="3">
        <f>105*10</f>
        <v>1050</v>
      </c>
    </row>
    <row r="11" spans="1:10">
      <c r="I11" s="3">
        <f>130*30</f>
        <v>3900</v>
      </c>
    </row>
    <row r="12" spans="1:10">
      <c r="I12" s="3">
        <f>400*25</f>
        <v>10000</v>
      </c>
    </row>
    <row r="13" spans="1:10">
      <c r="A13" s="10">
        <v>942200</v>
      </c>
      <c r="B13" s="3">
        <f t="shared" si="0"/>
        <v>565320</v>
      </c>
      <c r="C13" s="10">
        <f t="shared" ref="C13" si="3">A13*30%</f>
        <v>282660</v>
      </c>
      <c r="D13" s="3">
        <f t="shared" si="1"/>
        <v>94220</v>
      </c>
      <c r="E13" s="10">
        <v>0</v>
      </c>
      <c r="F13" s="3">
        <f t="shared" si="2"/>
        <v>94220</v>
      </c>
      <c r="I13" s="3">
        <f>7*1500</f>
        <v>10500</v>
      </c>
    </row>
    <row r="14" spans="1:10">
      <c r="I14" s="3">
        <f>150*130</f>
        <v>19500</v>
      </c>
    </row>
    <row r="15" spans="1:10">
      <c r="I15" s="3">
        <v>63000</v>
      </c>
    </row>
    <row r="16" spans="1:10">
      <c r="I16" s="3">
        <f>150*130</f>
        <v>19500</v>
      </c>
    </row>
    <row r="17" spans="1:12">
      <c r="B17" s="11"/>
      <c r="C17" s="11"/>
      <c r="D17" s="11"/>
      <c r="I17" s="3">
        <v>19500</v>
      </c>
    </row>
    <row r="18" spans="1:12">
      <c r="B18" s="11"/>
      <c r="C18" s="11"/>
      <c r="D18" s="11"/>
      <c r="I18" s="3">
        <v>5000</v>
      </c>
    </row>
    <row r="19" spans="1:12">
      <c r="B19" s="11"/>
      <c r="C19" s="11"/>
      <c r="D19" s="11"/>
      <c r="I19" s="3">
        <f>35000+12000+40000+35000+12000+40000+35000+12000+40000</f>
        <v>261000</v>
      </c>
    </row>
    <row r="20" spans="1:12">
      <c r="B20" s="11"/>
      <c r="C20" s="11"/>
      <c r="D20" s="11"/>
      <c r="G20" s="3" t="s">
        <v>13</v>
      </c>
      <c r="H20" s="10">
        <f>SUM(H7:H19)</f>
        <v>94000</v>
      </c>
      <c r="I20" s="9">
        <f>SUM(I7:I19)</f>
        <v>440450</v>
      </c>
      <c r="J20" s="5">
        <f>SUM(J7:J19)</f>
        <v>30870</v>
      </c>
      <c r="L20" s="12"/>
    </row>
    <row r="21" spans="1:12" ht="32.25" customHeight="1">
      <c r="B21" s="11"/>
      <c r="C21" s="11"/>
      <c r="D21" s="11"/>
      <c r="G21" s="3" t="s">
        <v>10</v>
      </c>
      <c r="H21" s="9" t="s">
        <v>7</v>
      </c>
      <c r="I21" s="3">
        <f>SUM(H20:K20)</f>
        <v>565320</v>
      </c>
    </row>
    <row r="22" spans="1:12">
      <c r="B22" s="11"/>
      <c r="C22" s="11"/>
      <c r="D22" s="11"/>
      <c r="G22" s="3" t="s">
        <v>16</v>
      </c>
      <c r="H22" s="11">
        <f>B13-I21</f>
        <v>0</v>
      </c>
    </row>
    <row r="23" spans="1:12">
      <c r="B23" s="11"/>
      <c r="C23" s="11"/>
      <c r="D23" s="11"/>
    </row>
    <row r="24" spans="1:12">
      <c r="A24" s="11"/>
      <c r="B24" s="11"/>
      <c r="C24" s="11"/>
      <c r="D24" s="11"/>
      <c r="F24" s="3" t="s">
        <v>17</v>
      </c>
      <c r="G24" s="5" t="s">
        <v>9</v>
      </c>
      <c r="H24" s="6" t="s">
        <v>4</v>
      </c>
      <c r="I24" s="7" t="s">
        <v>12</v>
      </c>
      <c r="J24" s="13" t="s">
        <v>6</v>
      </c>
      <c r="K24" s="18" t="s">
        <v>19</v>
      </c>
    </row>
    <row r="25" spans="1:12">
      <c r="A25" s="11"/>
      <c r="B25" s="11"/>
      <c r="C25" s="11"/>
      <c r="D25" s="11"/>
      <c r="E25" s="11"/>
      <c r="F25" s="11"/>
      <c r="G25" s="11"/>
      <c r="H25" s="3">
        <f>4*15000</f>
        <v>60000</v>
      </c>
      <c r="I25" s="3">
        <f>150*130</f>
        <v>19500</v>
      </c>
      <c r="J25" s="3">
        <v>7940</v>
      </c>
      <c r="K25" s="20">
        <f>A13*10%</f>
        <v>94220</v>
      </c>
    </row>
    <row r="26" spans="1:12">
      <c r="B26" s="11"/>
      <c r="C26" s="11"/>
      <c r="D26" s="11"/>
      <c r="E26" s="11"/>
      <c r="F26" s="11"/>
      <c r="I26" s="3">
        <v>19500</v>
      </c>
    </row>
    <row r="27" spans="1:12">
      <c r="B27" s="11"/>
      <c r="C27" s="11"/>
      <c r="D27" s="11"/>
      <c r="E27" s="11"/>
      <c r="F27" s="11"/>
      <c r="I27" s="3">
        <v>19500</v>
      </c>
    </row>
    <row r="28" spans="1:12">
      <c r="B28" s="11"/>
      <c r="C28" s="11"/>
      <c r="D28" s="11"/>
      <c r="E28" s="11"/>
      <c r="F28" s="11"/>
      <c r="I28" s="3">
        <v>500</v>
      </c>
    </row>
    <row r="29" spans="1:12">
      <c r="B29" s="11"/>
      <c r="C29" s="11"/>
      <c r="D29" s="11"/>
      <c r="E29" s="11"/>
      <c r="F29" s="11"/>
      <c r="I29" s="3">
        <f>11500*2</f>
        <v>23000</v>
      </c>
    </row>
    <row r="30" spans="1:12">
      <c r="B30" s="11"/>
      <c r="C30" s="11"/>
      <c r="D30" s="11"/>
      <c r="E30" s="11"/>
      <c r="F30" s="11"/>
      <c r="I30" s="3">
        <f>2*130*150</f>
        <v>39000</v>
      </c>
    </row>
    <row r="31" spans="1:12">
      <c r="B31" s="11"/>
      <c r="C31" s="11"/>
      <c r="D31" s="11"/>
      <c r="E31" s="11"/>
      <c r="F31" s="11"/>
    </row>
    <row r="32" spans="1:12">
      <c r="B32" s="11"/>
      <c r="C32" s="11"/>
      <c r="D32" s="11"/>
    </row>
    <row r="33" spans="2:13">
      <c r="B33" s="11"/>
      <c r="C33" s="11"/>
      <c r="D33" s="11"/>
    </row>
    <row r="34" spans="2:13">
      <c r="B34" s="11"/>
      <c r="C34" s="11"/>
      <c r="D34" s="11"/>
    </row>
    <row r="36" spans="2:13">
      <c r="G36" s="2" t="s">
        <v>14</v>
      </c>
      <c r="H36" s="10">
        <f>SUM(H25:H35)</f>
        <v>60000</v>
      </c>
      <c r="I36" s="9">
        <f>SUM(I25:I35)</f>
        <v>121000</v>
      </c>
      <c r="J36" s="23">
        <f>SUM(J25:J35)</f>
        <v>7940</v>
      </c>
      <c r="K36" s="23">
        <f>SUM(K25:K35)</f>
        <v>94220</v>
      </c>
    </row>
    <row r="37" spans="2:13" ht="24" customHeight="1">
      <c r="G37" s="3" t="s">
        <v>11</v>
      </c>
      <c r="H37" s="9" t="s">
        <v>7</v>
      </c>
      <c r="I37" s="3">
        <f>SUM(H36:K36)</f>
        <v>283160</v>
      </c>
    </row>
    <row r="39" spans="2:13">
      <c r="H39" s="6" t="s">
        <v>4</v>
      </c>
      <c r="I39" s="7" t="s">
        <v>12</v>
      </c>
      <c r="J39" s="13" t="s">
        <v>6</v>
      </c>
      <c r="K39" s="18" t="s">
        <v>19</v>
      </c>
      <c r="L39" s="12"/>
    </row>
    <row r="40" spans="2:13" ht="24.95" customHeight="1">
      <c r="G40" s="19" t="s">
        <v>15</v>
      </c>
      <c r="H40" s="20">
        <f>H20+H36</f>
        <v>154000</v>
      </c>
      <c r="I40" s="20">
        <f>I20+I36</f>
        <v>561450</v>
      </c>
      <c r="J40" s="20">
        <f>J20+J36</f>
        <v>38810</v>
      </c>
      <c r="K40" s="20">
        <f>K20+K36</f>
        <v>94220</v>
      </c>
      <c r="M40" s="14"/>
    </row>
    <row r="41" spans="2:13" ht="24.95" customHeight="1">
      <c r="K41" s="3">
        <f>I21+I37</f>
        <v>848480</v>
      </c>
    </row>
    <row r="42" spans="2:13" ht="24.95" customHeight="1">
      <c r="C42" s="29" t="s">
        <v>28</v>
      </c>
      <c r="D42" s="29"/>
      <c r="E42" s="29"/>
      <c r="F42" s="29"/>
      <c r="G42" s="5" t="s">
        <v>22</v>
      </c>
      <c r="H42" s="10">
        <f>A13-K41</f>
        <v>93720</v>
      </c>
      <c r="I42" s="11"/>
      <c r="J42" s="11"/>
      <c r="K42" s="11"/>
    </row>
    <row r="43" spans="2:13" ht="19.5" customHeight="1">
      <c r="C43" s="29" t="s">
        <v>26</v>
      </c>
      <c r="D43" s="29"/>
      <c r="E43" s="29"/>
      <c r="F43" s="29"/>
      <c r="G43" s="21"/>
      <c r="H43" s="11"/>
      <c r="I43" s="11"/>
      <c r="J43" s="11"/>
      <c r="K43" s="6" t="s">
        <v>21</v>
      </c>
      <c r="L43" s="26">
        <f>A13</f>
        <v>942200</v>
      </c>
    </row>
    <row r="44" spans="2:13" ht="23.25" customHeight="1">
      <c r="C44" s="29" t="s">
        <v>27</v>
      </c>
      <c r="D44" s="29"/>
      <c r="E44" s="29"/>
      <c r="F44" s="29"/>
      <c r="G44" s="24" t="s">
        <v>20</v>
      </c>
      <c r="H44" s="9">
        <f>H40+H42</f>
        <v>247720</v>
      </c>
      <c r="I44" s="9">
        <f>I40+I42</f>
        <v>561450</v>
      </c>
      <c r="J44" s="9">
        <f>J40+J42</f>
        <v>38810</v>
      </c>
      <c r="K44" s="9">
        <f>K40+K42</f>
        <v>94220</v>
      </c>
      <c r="L44" s="25">
        <f>SUM(H44:K44)</f>
        <v>942200</v>
      </c>
    </row>
    <row r="45" spans="2:13" ht="22.5" customHeight="1">
      <c r="K45" s="27" t="s">
        <v>24</v>
      </c>
      <c r="L45" s="28">
        <f>L43-L44</f>
        <v>0</v>
      </c>
      <c r="M45" s="4" t="s">
        <v>25</v>
      </c>
    </row>
    <row r="46" spans="2:13">
      <c r="L46" s="16"/>
    </row>
    <row r="53" spans="6:10">
      <c r="G53" s="17"/>
    </row>
    <row r="55" spans="6:10">
      <c r="F55" s="11"/>
      <c r="G55" s="11"/>
      <c r="H55" s="11"/>
      <c r="I55" s="11"/>
      <c r="J55" s="11"/>
    </row>
    <row r="56" spans="6:10">
      <c r="F56" s="11"/>
      <c r="G56" s="21"/>
      <c r="H56" s="11"/>
      <c r="I56" s="11"/>
      <c r="J56" s="11"/>
    </row>
    <row r="57" spans="6:10">
      <c r="F57" s="11"/>
      <c r="G57" s="11"/>
      <c r="H57" s="15"/>
      <c r="I57" s="11"/>
      <c r="J57" s="11"/>
    </row>
    <row r="58" spans="6:10">
      <c r="F58" s="11"/>
      <c r="G58" s="11"/>
      <c r="H58" s="11"/>
      <c r="I58" s="11"/>
      <c r="J58" s="11"/>
    </row>
    <row r="59" spans="6:10">
      <c r="F59" s="11"/>
      <c r="G59" s="22"/>
      <c r="H59" s="11"/>
      <c r="I59" s="11"/>
      <c r="J59" s="11"/>
    </row>
    <row r="60" spans="6:10">
      <c r="F60" s="11"/>
      <c r="G60" s="11"/>
      <c r="H60" s="11"/>
      <c r="I60" s="11"/>
      <c r="J60" s="11"/>
    </row>
    <row r="61" spans="6:10">
      <c r="F61" s="11"/>
      <c r="G61" s="11"/>
      <c r="H61" s="11"/>
      <c r="I61" s="11"/>
      <c r="J61" s="11"/>
    </row>
    <row r="62" spans="6:10">
      <c r="F62" s="11"/>
      <c r="G62" s="11"/>
      <c r="H62" s="11"/>
      <c r="I62" s="11"/>
      <c r="J62" s="11"/>
    </row>
    <row r="63" spans="6:10">
      <c r="F63" s="11"/>
      <c r="G63" s="21"/>
      <c r="H63" s="11"/>
      <c r="I63" s="11"/>
      <c r="J63" s="11"/>
    </row>
    <row r="64" spans="6:10">
      <c r="F64" s="11"/>
      <c r="G64" s="21"/>
      <c r="H64" s="11"/>
      <c r="I64" s="11"/>
      <c r="J64" s="11"/>
    </row>
    <row r="65" spans="6:10">
      <c r="F65" s="11"/>
      <c r="G65" s="11"/>
      <c r="H65" s="11"/>
      <c r="I65" s="11"/>
      <c r="J65" s="1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:H28"/>
  <sheetViews>
    <sheetView workbookViewId="0">
      <selection activeCell="D10" sqref="D10"/>
    </sheetView>
  </sheetViews>
  <sheetFormatPr defaultRowHeight="15"/>
  <cols>
    <col min="8" max="8" width="15.7109375" style="1" customWidth="1"/>
  </cols>
  <sheetData>
    <row r="1" spans="8:8">
      <c r="H1" s="1">
        <v>4500</v>
      </c>
    </row>
    <row r="2" spans="8:8">
      <c r="H2" s="1">
        <v>19500</v>
      </c>
    </row>
    <row r="3" spans="8:8">
      <c r="H3" s="1">
        <v>500</v>
      </c>
    </row>
    <row r="4" spans="8:8">
      <c r="H4" s="1">
        <v>3000</v>
      </c>
    </row>
    <row r="5" spans="8:8">
      <c r="H5" s="1">
        <v>1050</v>
      </c>
    </row>
    <row r="6" spans="8:8">
      <c r="H6" s="1">
        <v>3900</v>
      </c>
    </row>
    <row r="7" spans="8:8">
      <c r="H7" s="1">
        <v>10000</v>
      </c>
    </row>
    <row r="8" spans="8:8">
      <c r="H8" s="1">
        <v>10500</v>
      </c>
    </row>
    <row r="9" spans="8:8">
      <c r="H9" s="1">
        <v>19500</v>
      </c>
    </row>
    <row r="10" spans="8:8">
      <c r="H10" s="1">
        <v>63000</v>
      </c>
    </row>
    <row r="11" spans="8:8">
      <c r="H11" s="1">
        <v>19500</v>
      </c>
    </row>
    <row r="12" spans="8:8">
      <c r="H12" s="1">
        <v>19500</v>
      </c>
    </row>
    <row r="13" spans="8:8">
      <c r="H13" s="1">
        <v>5000</v>
      </c>
    </row>
    <row r="14" spans="8:8">
      <c r="H14" s="1">
        <v>35000</v>
      </c>
    </row>
    <row r="15" spans="8:8">
      <c r="H15" s="1">
        <v>12000</v>
      </c>
    </row>
    <row r="16" spans="8:8">
      <c r="H16" s="1">
        <v>40000</v>
      </c>
    </row>
    <row r="17" spans="8:8">
      <c r="H17" s="1">
        <v>35000</v>
      </c>
    </row>
    <row r="18" spans="8:8">
      <c r="H18" s="1">
        <v>12000</v>
      </c>
    </row>
    <row r="19" spans="8:8">
      <c r="H19" s="1">
        <v>40000</v>
      </c>
    </row>
    <row r="20" spans="8:8">
      <c r="H20" s="1">
        <v>35000</v>
      </c>
    </row>
    <row r="21" spans="8:8">
      <c r="H21" s="1">
        <v>12000</v>
      </c>
    </row>
    <row r="22" spans="8:8">
      <c r="H22" s="1">
        <v>40000</v>
      </c>
    </row>
    <row r="23" spans="8:8">
      <c r="H23" s="1">
        <v>19500</v>
      </c>
    </row>
    <row r="24" spans="8:8">
      <c r="H24" s="1">
        <v>19500</v>
      </c>
    </row>
    <row r="25" spans="8:8">
      <c r="H25" s="1">
        <v>19500</v>
      </c>
    </row>
    <row r="26" spans="8:8">
      <c r="H26" s="1">
        <v>23000</v>
      </c>
    </row>
    <row r="27" spans="8:8">
      <c r="H27" s="1">
        <v>39000</v>
      </c>
    </row>
    <row r="28" spans="8:8">
      <c r="H28" s="1">
        <f>SUM(H1:H27)</f>
        <v>560950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วิไลลักษณ์ พรมเสน</vt:lpstr>
      <vt:lpstr>คำนวณ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apatsanun</dc:creator>
  <cp:lastModifiedBy>Husoc-office-02</cp:lastModifiedBy>
  <cp:lastPrinted>2017-03-31T10:38:05Z</cp:lastPrinted>
  <dcterms:created xsi:type="dcterms:W3CDTF">2016-12-08T03:17:33Z</dcterms:created>
  <dcterms:modified xsi:type="dcterms:W3CDTF">2017-11-15T06:38:24Z</dcterms:modified>
</cp:coreProperties>
</file>